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gobiz-my.sharepoint.com/personal/heather_jennings_film_ca_gov/Documents/HJ docs/Tax Program/4.0 docs/"/>
    </mc:Choice>
  </mc:AlternateContent>
  <xr:revisionPtr revIDLastSave="68" documentId="8_{6BBDFB62-8AB7-408C-982D-16EC6444409A}" xr6:coauthVersionLast="47" xr6:coauthVersionMax="47" xr10:uidLastSave="{036EE17F-BF8A-420C-8239-9134D90656D0}"/>
  <bookViews>
    <workbookView xWindow="780" yWindow="780" windowWidth="26880" windowHeight="15270" xr2:uid="{00000000-000D-0000-FFFF-FFFF00000000}"/>
  </bookViews>
  <sheets>
    <sheet name="EXHIBIT 2" sheetId="2" r:id="rId1"/>
  </sheets>
  <externalReferences>
    <externalReference r:id="rId2"/>
    <externalReference r:id="rId3"/>
    <externalReference r:id="rId4"/>
  </externalReferences>
  <definedNames>
    <definedName name="\a">[1]MILEAGE!#REF!</definedName>
    <definedName name="ad">#REF!</definedName>
    <definedName name="ADLF">#REF!</definedName>
    <definedName name="ADMF">#REF!</definedName>
    <definedName name="afasdfasd">#REF!</definedName>
    <definedName name="App_VFX">'[2]Application Info'!#REF!</definedName>
    <definedName name="CALL">#REF!</definedName>
    <definedName name="Category" localSheetId="0">#REF!</definedName>
    <definedName name="Category">#REF!</definedName>
    <definedName name="d">#REF!</definedName>
    <definedName name="dad">[1]MILEAGE!#REF!</definedName>
    <definedName name="DAYTUE">#REF!</definedName>
    <definedName name="dd">[1]MILEAGE!#REF!</definedName>
    <definedName name="FRILONG">#REF!</definedName>
    <definedName name="FRILUNCH">#REF!</definedName>
    <definedName name="l">#REF!</definedName>
    <definedName name="n">#REF!</definedName>
    <definedName name="ok">#REF!</definedName>
    <definedName name="_xlnm.Print_Area" localSheetId="0">'EXHIBIT 2'!$B$1:$D$22</definedName>
    <definedName name="Print_Area_MI">#REF!</definedName>
    <definedName name="Print_Titles_MI">#REF!</definedName>
    <definedName name="Rev_VFX">'[2]Application Info'!#REF!</definedName>
    <definedName name="Schedule" localSheetId="0">#REF!</definedName>
    <definedName name="Schedule">#REF!</definedName>
    <definedName name="THURLONG">#REF!</definedName>
    <definedName name="THURLUNCH">#REF!</definedName>
    <definedName name="TUELONG">#REF!</definedName>
    <definedName name="Type" localSheetId="0">#REF!</definedName>
    <definedName name="Type">#REF!</definedName>
    <definedName name="VU">'[3]App Review Form'!$J$19</definedName>
    <definedName name="VUr">#REF!</definedName>
    <definedName name="WEDLONG">#REF!</definedName>
    <definedName name="WEDLUNCH">#REF!</definedName>
    <definedName name="WRA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  <c r="D19" i="2" l="1"/>
  <c r="D18" i="2"/>
  <c r="D15" i="2" l="1"/>
  <c r="D20" i="2" s="1"/>
  <c r="D7" i="2"/>
  <c r="D9" i="2" l="1"/>
  <c r="D21" i="2" s="1"/>
  <c r="O22" i="2" l="1"/>
  <c r="G23" i="2"/>
</calcChain>
</file>

<file path=xl/sharedStrings.xml><?xml version="1.0" encoding="utf-8"?>
<sst xmlns="http://schemas.openxmlformats.org/spreadsheetml/2006/main" count="57" uniqueCount="41">
  <si>
    <t>Drop Down Menu Choices</t>
  </si>
  <si>
    <t>Television</t>
  </si>
  <si>
    <t>Total CA Principal Photography Days</t>
  </si>
  <si>
    <t>% Out of Zone Days</t>
  </si>
  <si>
    <t>Points</t>
  </si>
  <si>
    <t>Threshold</t>
  </si>
  <si>
    <t>cfc</t>
  </si>
  <si>
    <t>Production Type</t>
  </si>
  <si>
    <t>Non-Indie Feature</t>
  </si>
  <si>
    <t>Indie $10M &amp; Under</t>
  </si>
  <si>
    <t>Indie Over $10M</t>
  </si>
  <si>
    <t>Relocating TV</t>
  </si>
  <si>
    <t>VISUAL EFFECTS</t>
  </si>
  <si>
    <t>$</t>
  </si>
  <si>
    <t>Pts</t>
  </si>
  <si>
    <t>MUSIC</t>
  </si>
  <si>
    <t>Total Qualified Wages + 35% of Non-Wages</t>
  </si>
  <si>
    <t>CA VFX eligible for Bonus Points (VU)</t>
  </si>
  <si>
    <t>Out-of-Zone Principal Photography Days</t>
  </si>
  <si>
    <t>Jobs Ratio</t>
  </si>
  <si>
    <t>CA VFX Spending Points (0-7)</t>
  </si>
  <si>
    <t>Music Wages (0-5)</t>
  </si>
  <si>
    <t>% Out of Zone Points (0-10)</t>
  </si>
  <si>
    <t>CA Music Wages (MW)</t>
  </si>
  <si>
    <t>Tax Credit Amount 
(excluding Contingency, Bond and Uplifts)</t>
  </si>
  <si>
    <t>Total Qualified Wages (QW)</t>
  </si>
  <si>
    <t>Total Qualified Non-Wages (QE)</t>
  </si>
  <si>
    <t>New Television</t>
  </si>
  <si>
    <t>Pilot</t>
  </si>
  <si>
    <t>Limited Series</t>
  </si>
  <si>
    <t>Recurring Television</t>
  </si>
  <si>
    <r>
      <t xml:space="preserve">California Film Commission - Film &amp; TV Tax Credit Program 4.0
</t>
    </r>
    <r>
      <rPr>
        <b/>
        <sz val="14"/>
        <color theme="1"/>
        <rFont val="Calibri (Body)"/>
      </rPr>
      <t>Jobs Ratio Calculator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Exclude Contingency, Completion Bond and Uplifts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Enter Information into the</t>
    </r>
    <r>
      <rPr>
        <b/>
        <sz val="10"/>
        <color theme="9" tint="-0.249977111117893"/>
        <rFont val="Calibri"/>
        <family val="2"/>
        <scheme val="minor"/>
      </rPr>
      <t xml:space="preserve"> </t>
    </r>
    <r>
      <rPr>
        <b/>
        <sz val="10"/>
        <color rgb="FF0070C0"/>
        <rFont val="Calibri (Body)"/>
      </rPr>
      <t>Blue</t>
    </r>
    <r>
      <rPr>
        <b/>
        <sz val="10"/>
        <color theme="1"/>
        <rFont val="Calibri"/>
        <family val="2"/>
        <scheme val="minor"/>
      </rPr>
      <t xml:space="preserve"> highlighted cells.                           </t>
    </r>
  </si>
  <si>
    <t>TITLE</t>
  </si>
  <si>
    <t>Feature Films</t>
  </si>
  <si>
    <t>Indies &gt;10</t>
  </si>
  <si>
    <t>Select</t>
  </si>
  <si>
    <t>TV (Incl Reloc)</t>
  </si>
  <si>
    <t>Indies ≤10</t>
  </si>
  <si>
    <t>BASE JOBS RATIO</t>
  </si>
  <si>
    <t>BONUS POINTS</t>
  </si>
  <si>
    <t>If you already have a CAL, enter it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</si>
</sst>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0000"/>
    <numFmt numFmtId="165" formatCode="0.0%"/>
    <numFmt numFmtId="166" formatCode="0.0"/>
    <numFmt numFmtId="167" formatCode="_(&quot;$&quot;* #,##0_);_(&quot;$&quot;* \(#,##0\);_(&quot;$&quot;* &quot;-&quot;??_);_(@_)"/>
    <numFmt numFmtId="168" formatCode="&quot;$&quot;#,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rgb="FFFF0000"/>
      <name val="Arial Narrow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4"/>
      <color theme="1"/>
      <name val="Calibri (Body)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FF"/>
      <name val="Arial"/>
      <family val="2"/>
    </font>
    <font>
      <b/>
      <sz val="14"/>
      <color rgb="FFFF0000"/>
      <name val="Arial"/>
      <family val="2"/>
    </font>
    <font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0070C0"/>
      <name val="Calibri (Body)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4"/>
      <color theme="0"/>
      <name val="Arial Narrow"/>
      <family val="2"/>
    </font>
    <font>
      <b/>
      <i/>
      <sz val="16"/>
      <color theme="1"/>
      <name val="Calibri"/>
      <family val="2"/>
      <scheme val="minor"/>
    </font>
    <font>
      <b/>
      <i/>
      <sz val="16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D07F"/>
        <bgColor indexed="64"/>
      </patternFill>
    </fill>
    <fill>
      <patternFill patternType="solid">
        <fgColor rgb="FFFBF884"/>
        <bgColor indexed="64"/>
      </patternFill>
    </fill>
  </fills>
  <borders count="4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theme="1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1"/>
      </right>
      <top style="medium">
        <color theme="0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theme="0"/>
      </bottom>
      <diagonal/>
    </border>
    <border>
      <left/>
      <right/>
      <top style="thin">
        <color auto="1"/>
      </top>
      <bottom style="medium">
        <color theme="0"/>
      </bottom>
      <diagonal/>
    </border>
    <border>
      <left/>
      <right style="thin">
        <color auto="1"/>
      </right>
      <top style="thin">
        <color auto="1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1"/>
      </bottom>
      <diagonal/>
    </border>
    <border>
      <left/>
      <right style="medium">
        <color theme="0"/>
      </right>
      <top style="medium">
        <color theme="0"/>
      </top>
      <bottom style="thin">
        <color theme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7" fillId="0" borderId="0" xfId="0" applyFont="1" applyProtection="1">
      <protection locked="0"/>
    </xf>
    <xf numFmtId="0" fontId="0" fillId="0" borderId="0" xfId="0" applyAlignment="1">
      <alignment wrapText="1"/>
    </xf>
    <xf numFmtId="0" fontId="11" fillId="0" borderId="0" xfId="6" applyFont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8"/>
    <xf numFmtId="0" fontId="13" fillId="0" borderId="0" xfId="0" applyFont="1" applyProtection="1">
      <protection locked="0"/>
    </xf>
    <xf numFmtId="0" fontId="17" fillId="0" borderId="0" xfId="8" applyFont="1" applyProtection="1">
      <protection locked="0"/>
    </xf>
    <xf numFmtId="0" fontId="18" fillId="0" borderId="0" xfId="8" applyFont="1" applyProtection="1">
      <protection locked="0"/>
    </xf>
    <xf numFmtId="9" fontId="4" fillId="0" borderId="0" xfId="0" applyNumberFormat="1" applyFont="1" applyAlignment="1">
      <alignment horizontal="center"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13" fillId="0" borderId="0" xfId="1" applyFont="1" applyProtection="1">
      <protection locked="0"/>
    </xf>
    <xf numFmtId="0" fontId="0" fillId="0" borderId="0" xfId="0" applyAlignment="1">
      <alignment vertical="center"/>
    </xf>
    <xf numFmtId="3" fontId="13" fillId="0" borderId="0" xfId="8" applyNumberFormat="1" applyFont="1"/>
    <xf numFmtId="3" fontId="13" fillId="0" borderId="0" xfId="8" applyNumberFormat="1" applyFont="1" applyAlignment="1">
      <alignment horizontal="left"/>
    </xf>
    <xf numFmtId="3" fontId="13" fillId="0" borderId="15" xfId="9" applyNumberFormat="1" applyFont="1" applyBorder="1" applyAlignment="1">
      <alignment horizontal="center"/>
    </xf>
    <xf numFmtId="166" fontId="13" fillId="0" borderId="0" xfId="8" applyNumberFormat="1" applyFont="1"/>
    <xf numFmtId="3" fontId="13" fillId="0" borderId="14" xfId="9" applyNumberFormat="1" applyFont="1" applyBorder="1" applyAlignment="1">
      <alignment horizontal="right"/>
    </xf>
    <xf numFmtId="0" fontId="9" fillId="0" borderId="5" xfId="9" applyFont="1" applyBorder="1" applyAlignment="1">
      <alignment horizontal="center" vertical="center" wrapText="1"/>
    </xf>
    <xf numFmtId="9" fontId="0" fillId="0" borderId="0" xfId="0" applyNumberFormat="1"/>
    <xf numFmtId="3" fontId="7" fillId="5" borderId="0" xfId="0" applyNumberFormat="1" applyFont="1" applyFill="1" applyAlignment="1">
      <alignment horizontal="right"/>
    </xf>
    <xf numFmtId="41" fontId="7" fillId="5" borderId="0" xfId="1" applyNumberFormat="1" applyFont="1" applyFill="1" applyBorder="1" applyAlignment="1" applyProtection="1">
      <alignment horizontal="right"/>
    </xf>
    <xf numFmtId="165" fontId="7" fillId="0" borderId="0" xfId="2" applyNumberFormat="1" applyFont="1" applyBorder="1" applyAlignment="1" applyProtection="1">
      <alignment horizontal="right"/>
    </xf>
    <xf numFmtId="0" fontId="25" fillId="0" borderId="0" xfId="6" applyFont="1" applyAlignment="1">
      <alignment horizontal="left" vertical="center" wrapText="1"/>
    </xf>
    <xf numFmtId="0" fontId="17" fillId="5" borderId="9" xfId="0" applyFont="1" applyFill="1" applyBorder="1" applyAlignment="1">
      <alignment horizontal="center" vertical="center"/>
    </xf>
    <xf numFmtId="164" fontId="2" fillId="0" borderId="9" xfId="0" applyNumberFormat="1" applyFont="1" applyBorder="1"/>
    <xf numFmtId="165" fontId="21" fillId="0" borderId="9" xfId="2" applyNumberFormat="1" applyFont="1" applyBorder="1" applyAlignment="1" applyProtection="1">
      <alignment horizontal="right"/>
    </xf>
    <xf numFmtId="0" fontId="0" fillId="0" borderId="9" xfId="0" applyBorder="1"/>
    <xf numFmtId="0" fontId="16" fillId="0" borderId="9" xfId="6" applyFont="1" applyBorder="1" applyAlignment="1">
      <alignment horizontal="right" wrapText="1"/>
    </xf>
    <xf numFmtId="164" fontId="2" fillId="6" borderId="9" xfId="0" applyNumberFormat="1" applyFont="1" applyFill="1" applyBorder="1"/>
    <xf numFmtId="0" fontId="26" fillId="0" borderId="0" xfId="0" applyFont="1" applyProtection="1">
      <protection locked="0"/>
    </xf>
    <xf numFmtId="0" fontId="26" fillId="0" borderId="0" xfId="0" applyFont="1"/>
    <xf numFmtId="0" fontId="29" fillId="0" borderId="0" xfId="8" applyFont="1" applyProtection="1">
      <protection locked="0"/>
    </xf>
    <xf numFmtId="0" fontId="0" fillId="6" borderId="16" xfId="0" applyFill="1" applyBorder="1" applyAlignment="1" applyProtection="1">
      <alignment horizontal="left" vertical="center"/>
      <protection locked="0"/>
    </xf>
    <xf numFmtId="41" fontId="7" fillId="9" borderId="9" xfId="1" applyNumberFormat="1" applyFont="1" applyFill="1" applyBorder="1" applyAlignment="1" applyProtection="1">
      <alignment horizontal="right"/>
    </xf>
    <xf numFmtId="0" fontId="0" fillId="6" borderId="5" xfId="0" applyFill="1" applyBorder="1" applyAlignment="1" applyProtection="1">
      <alignment horizontal="left" vertical="center"/>
      <protection locked="0"/>
    </xf>
    <xf numFmtId="0" fontId="0" fillId="6" borderId="9" xfId="0" applyFill="1" applyBorder="1" applyProtection="1">
      <protection locked="0"/>
    </xf>
    <xf numFmtId="3" fontId="20" fillId="8" borderId="24" xfId="0" applyNumberFormat="1" applyFont="1" applyFill="1" applyBorder="1" applyAlignment="1">
      <alignment horizontal="center" vertical="center" wrapText="1"/>
    </xf>
    <xf numFmtId="3" fontId="13" fillId="8" borderId="25" xfId="9" applyNumberFormat="1" applyFont="1" applyFill="1" applyBorder="1" applyAlignment="1">
      <alignment horizontal="center"/>
    </xf>
    <xf numFmtId="3" fontId="13" fillId="8" borderId="26" xfId="9" applyNumberFormat="1" applyFont="1" applyFill="1" applyBorder="1" applyAlignment="1">
      <alignment horizontal="center"/>
    </xf>
    <xf numFmtId="167" fontId="34" fillId="11" borderId="27" xfId="9" applyNumberFormat="1" applyFont="1" applyFill="1" applyBorder="1" applyAlignment="1">
      <alignment horizontal="center"/>
    </xf>
    <xf numFmtId="3" fontId="34" fillId="11" borderId="28" xfId="9" applyNumberFormat="1" applyFont="1" applyFill="1" applyBorder="1" applyAlignment="1">
      <alignment horizontal="center"/>
    </xf>
    <xf numFmtId="167" fontId="34" fillId="12" borderId="27" xfId="9" applyNumberFormat="1" applyFont="1" applyFill="1" applyBorder="1" applyAlignment="1">
      <alignment horizontal="center"/>
    </xf>
    <xf numFmtId="3" fontId="34" fillId="12" borderId="29" xfId="9" applyNumberFormat="1" applyFont="1" applyFill="1" applyBorder="1" applyAlignment="1">
      <alignment horizontal="center"/>
    </xf>
    <xf numFmtId="168" fontId="20" fillId="13" borderId="30" xfId="1" applyNumberFormat="1" applyFont="1" applyFill="1" applyBorder="1" applyAlignment="1">
      <alignment horizontal="right" vertical="center" wrapText="1"/>
    </xf>
    <xf numFmtId="3" fontId="34" fillId="13" borderId="31" xfId="9" applyNumberFormat="1" applyFont="1" applyFill="1" applyBorder="1" applyAlignment="1">
      <alignment horizontal="center"/>
    </xf>
    <xf numFmtId="44" fontId="34" fillId="14" borderId="1" xfId="9" applyNumberFormat="1" applyFont="1" applyFill="1" applyBorder="1" applyAlignment="1">
      <alignment horizontal="center"/>
    </xf>
    <xf numFmtId="3" fontId="34" fillId="14" borderId="28" xfId="9" applyNumberFormat="1" applyFont="1" applyFill="1" applyBorder="1" applyAlignment="1">
      <alignment horizontal="center"/>
    </xf>
    <xf numFmtId="167" fontId="34" fillId="11" borderId="32" xfId="9" applyNumberFormat="1" applyFont="1" applyFill="1" applyBorder="1"/>
    <xf numFmtId="3" fontId="34" fillId="11" borderId="33" xfId="9" applyNumberFormat="1" applyFont="1" applyFill="1" applyBorder="1" applyAlignment="1">
      <alignment horizontal="center"/>
    </xf>
    <xf numFmtId="167" fontId="34" fillId="12" borderId="32" xfId="9" applyNumberFormat="1" applyFont="1" applyFill="1" applyBorder="1"/>
    <xf numFmtId="3" fontId="34" fillId="12" borderId="2" xfId="9" applyNumberFormat="1" applyFont="1" applyFill="1" applyBorder="1" applyAlignment="1">
      <alignment horizontal="center"/>
    </xf>
    <xf numFmtId="167" fontId="34" fillId="13" borderId="30" xfId="9" applyNumberFormat="1" applyFont="1" applyFill="1" applyBorder="1"/>
    <xf numFmtId="167" fontId="34" fillId="14" borderId="3" xfId="9" applyNumberFormat="1" applyFont="1" applyFill="1" applyBorder="1" applyAlignment="1">
      <alignment horizontal="center"/>
    </xf>
    <xf numFmtId="3" fontId="34" fillId="14" borderId="33" xfId="9" applyNumberFormat="1" applyFont="1" applyFill="1" applyBorder="1" applyAlignment="1">
      <alignment horizontal="center"/>
    </xf>
    <xf numFmtId="42" fontId="0" fillId="0" borderId="0" xfId="0" applyNumberFormat="1" applyProtection="1">
      <protection locked="0"/>
    </xf>
    <xf numFmtId="42" fontId="0" fillId="0" borderId="0" xfId="0" applyNumberFormat="1" applyAlignment="1">
      <alignment wrapText="1"/>
    </xf>
    <xf numFmtId="3" fontId="7" fillId="9" borderId="9" xfId="0" applyNumberFormat="1" applyFont="1" applyFill="1" applyBorder="1" applyAlignment="1" applyProtection="1">
      <alignment horizontal="right"/>
      <protection locked="0"/>
    </xf>
    <xf numFmtId="164" fontId="27" fillId="8" borderId="6" xfId="0" applyNumberFormat="1" applyFont="1" applyFill="1" applyBorder="1" applyAlignment="1">
      <alignment horizontal="center" vertical="center"/>
    </xf>
    <xf numFmtId="10" fontId="28" fillId="8" borderId="6" xfId="0" applyNumberFormat="1" applyFont="1" applyFill="1" applyBorder="1" applyAlignment="1">
      <alignment horizontal="center" vertical="center"/>
    </xf>
    <xf numFmtId="9" fontId="17" fillId="0" borderId="5" xfId="8" applyNumberFormat="1" applyFont="1" applyBorder="1" applyAlignment="1">
      <alignment horizontal="center"/>
    </xf>
    <xf numFmtId="9" fontId="17" fillId="0" borderId="10" xfId="8" applyNumberFormat="1" applyFont="1" applyBorder="1" applyAlignment="1">
      <alignment horizontal="center"/>
    </xf>
    <xf numFmtId="9" fontId="17" fillId="0" borderId="12" xfId="8" applyNumberFormat="1" applyFont="1" applyBorder="1" applyAlignment="1">
      <alignment horizontal="center"/>
    </xf>
    <xf numFmtId="0" fontId="17" fillId="0" borderId="9" xfId="8" applyFont="1" applyBorder="1" applyAlignment="1">
      <alignment horizontal="center"/>
    </xf>
    <xf numFmtId="0" fontId="17" fillId="0" borderId="11" xfId="8" applyFont="1" applyBorder="1" applyAlignment="1">
      <alignment horizontal="center"/>
    </xf>
    <xf numFmtId="0" fontId="17" fillId="0" borderId="13" xfId="8" applyFont="1" applyBorder="1" applyAlignment="1">
      <alignment horizontal="center"/>
    </xf>
    <xf numFmtId="0" fontId="9" fillId="0" borderId="9" xfId="9" applyFont="1" applyBorder="1" applyAlignment="1">
      <alignment horizontal="center" vertical="center" wrapText="1"/>
    </xf>
    <xf numFmtId="0" fontId="12" fillId="3" borderId="37" xfId="6" applyFont="1" applyFill="1" applyBorder="1" applyAlignment="1">
      <alignment horizontal="center" vertical="center" wrapText="1"/>
    </xf>
    <xf numFmtId="0" fontId="0" fillId="8" borderId="0" xfId="0" applyFill="1" applyProtection="1">
      <protection locked="0"/>
    </xf>
    <xf numFmtId="3" fontId="12" fillId="8" borderId="0" xfId="7" applyNumberFormat="1" applyFont="1" applyFill="1" applyAlignment="1">
      <alignment wrapText="1"/>
    </xf>
    <xf numFmtId="0" fontId="13" fillId="8" borderId="0" xfId="0" applyFont="1" applyFill="1" applyProtection="1">
      <protection locked="0"/>
    </xf>
    <xf numFmtId="0" fontId="0" fillId="8" borderId="0" xfId="0" applyFill="1"/>
    <xf numFmtId="0" fontId="15" fillId="8" borderId="0" xfId="0" applyFont="1" applyFill="1" applyAlignment="1">
      <alignment horizontal="center"/>
    </xf>
    <xf numFmtId="3" fontId="13" fillId="8" borderId="0" xfId="9" applyNumberFormat="1" applyFont="1" applyFill="1" applyAlignment="1">
      <alignment horizontal="center"/>
    </xf>
    <xf numFmtId="3" fontId="20" fillId="8" borderId="0" xfId="0" applyNumberFormat="1" applyFont="1" applyFill="1" applyAlignment="1">
      <alignment horizontal="center" vertical="center" wrapText="1"/>
    </xf>
    <xf numFmtId="0" fontId="13" fillId="8" borderId="0" xfId="0" applyFont="1" applyFill="1"/>
    <xf numFmtId="167" fontId="34" fillId="8" borderId="0" xfId="9" applyNumberFormat="1" applyFont="1" applyFill="1" applyAlignment="1">
      <alignment horizontal="center"/>
    </xf>
    <xf numFmtId="3" fontId="34" fillId="8" borderId="0" xfId="9" applyNumberFormat="1" applyFont="1" applyFill="1" applyAlignment="1">
      <alignment horizontal="center"/>
    </xf>
    <xf numFmtId="168" fontId="20" fillId="8" borderId="0" xfId="1" applyNumberFormat="1" applyFont="1" applyFill="1" applyBorder="1" applyAlignment="1">
      <alignment horizontal="right" vertical="center" wrapText="1"/>
    </xf>
    <xf numFmtId="44" fontId="34" fillId="8" borderId="0" xfId="9" applyNumberFormat="1" applyFont="1" applyFill="1" applyAlignment="1">
      <alignment horizontal="center"/>
    </xf>
    <xf numFmtId="167" fontId="34" fillId="8" borderId="0" xfId="9" applyNumberFormat="1" applyFont="1" applyFill="1"/>
    <xf numFmtId="0" fontId="17" fillId="8" borderId="0" xfId="9" applyFont="1" applyFill="1" applyProtection="1">
      <protection locked="0"/>
    </xf>
    <xf numFmtId="0" fontId="18" fillId="8" borderId="0" xfId="9" applyFont="1" applyFill="1" applyProtection="1">
      <protection locked="0"/>
    </xf>
    <xf numFmtId="0" fontId="1" fillId="8" borderId="0" xfId="9" applyFont="1" applyFill="1" applyAlignment="1">
      <alignment horizontal="center" vertical="center" shrinkToFit="1"/>
    </xf>
    <xf numFmtId="0" fontId="36" fillId="8" borderId="0" xfId="9" applyFont="1" applyFill="1" applyAlignment="1">
      <alignment horizontal="center" vertical="center" shrinkToFit="1"/>
    </xf>
    <xf numFmtId="0" fontId="36" fillId="8" borderId="0" xfId="9" applyFont="1" applyFill="1" applyAlignment="1">
      <alignment horizontal="center" vertical="center" wrapText="1"/>
    </xf>
    <xf numFmtId="167" fontId="20" fillId="8" borderId="0" xfId="0" applyNumberFormat="1" applyFont="1" applyFill="1" applyAlignment="1">
      <alignment horizontal="right" vertical="center" wrapText="1"/>
    </xf>
    <xf numFmtId="44" fontId="20" fillId="8" borderId="0" xfId="0" applyNumberFormat="1" applyFont="1" applyFill="1" applyAlignment="1">
      <alignment horizontal="center" vertical="center" wrapText="1"/>
    </xf>
    <xf numFmtId="9" fontId="34" fillId="8" borderId="0" xfId="9" applyNumberFormat="1" applyFont="1" applyFill="1" applyAlignment="1">
      <alignment horizontal="center"/>
    </xf>
    <xf numFmtId="0" fontId="34" fillId="8" borderId="0" xfId="9" applyFont="1" applyFill="1" applyAlignment="1">
      <alignment horizontal="center"/>
    </xf>
    <xf numFmtId="42" fontId="16" fillId="0" borderId="2" xfId="1" applyNumberFormat="1" applyFont="1" applyFill="1" applyBorder="1" applyAlignment="1" applyProtection="1">
      <alignment wrapText="1"/>
    </xf>
    <xf numFmtId="168" fontId="6" fillId="9" borderId="45" xfId="1" applyNumberFormat="1" applyFont="1" applyFill="1" applyBorder="1" applyAlignment="1" applyProtection="1">
      <alignment horizontal="center" vertical="center"/>
      <protection locked="0"/>
    </xf>
    <xf numFmtId="0" fontId="0" fillId="7" borderId="44" xfId="0" applyFill="1" applyBorder="1" applyAlignment="1">
      <alignment horizontal="center" vertical="center" wrapText="1"/>
    </xf>
    <xf numFmtId="0" fontId="14" fillId="2" borderId="7" xfId="8" applyFont="1" applyFill="1" applyBorder="1" applyAlignment="1">
      <alignment horizontal="center" vertical="center"/>
    </xf>
    <xf numFmtId="0" fontId="14" fillId="2" borderId="8" xfId="8" applyFont="1" applyFill="1" applyBorder="1" applyAlignment="1">
      <alignment horizontal="center" vertical="center"/>
    </xf>
    <xf numFmtId="0" fontId="2" fillId="0" borderId="4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7" fillId="2" borderId="38" xfId="9" applyFont="1" applyFill="1" applyBorder="1" applyAlignment="1">
      <alignment horizontal="center" vertical="center"/>
    </xf>
    <xf numFmtId="0" fontId="37" fillId="2" borderId="39" xfId="9" applyFont="1" applyFill="1" applyBorder="1" applyAlignment="1">
      <alignment horizontal="center" vertical="center"/>
    </xf>
    <xf numFmtId="0" fontId="37" fillId="2" borderId="40" xfId="9" applyFont="1" applyFill="1" applyBorder="1" applyAlignment="1">
      <alignment horizontal="center" vertical="center"/>
    </xf>
    <xf numFmtId="0" fontId="33" fillId="2" borderId="20" xfId="9" applyFont="1" applyFill="1" applyBorder="1" applyAlignment="1">
      <alignment horizontal="center" vertical="center"/>
    </xf>
    <xf numFmtId="0" fontId="33" fillId="2" borderId="22" xfId="9" applyFont="1" applyFill="1" applyBorder="1" applyAlignment="1">
      <alignment horizontal="center" vertical="center"/>
    </xf>
    <xf numFmtId="0" fontId="33" fillId="2" borderId="21" xfId="9" applyFont="1" applyFill="1" applyBorder="1" applyAlignment="1">
      <alignment horizontal="center" vertical="center"/>
    </xf>
    <xf numFmtId="0" fontId="33" fillId="2" borderId="41" xfId="9" applyFont="1" applyFill="1" applyBorder="1" applyAlignment="1">
      <alignment horizontal="center" vertical="center"/>
    </xf>
    <xf numFmtId="0" fontId="33" fillId="2" borderId="42" xfId="9" applyFont="1" applyFill="1" applyBorder="1" applyAlignment="1">
      <alignment horizontal="center" vertical="center"/>
    </xf>
    <xf numFmtId="0" fontId="33" fillId="2" borderId="23" xfId="9" applyFont="1" applyFill="1" applyBorder="1" applyAlignment="1">
      <alignment horizontal="center" vertical="center"/>
    </xf>
    <xf numFmtId="0" fontId="19" fillId="0" borderId="5" xfId="6" applyFont="1" applyBorder="1" applyAlignment="1">
      <alignment horizontal="left" vertical="center" wrapText="1"/>
    </xf>
    <xf numFmtId="0" fontId="19" fillId="0" borderId="16" xfId="6" applyFont="1" applyBorder="1" applyAlignment="1">
      <alignment horizontal="left" vertical="center" wrapText="1"/>
    </xf>
    <xf numFmtId="44" fontId="8" fillId="0" borderId="0" xfId="1" applyFont="1" applyFill="1" applyBorder="1" applyAlignment="1" applyProtection="1">
      <alignment horizontal="left" vertical="center" wrapText="1"/>
    </xf>
    <xf numFmtId="0" fontId="38" fillId="0" borderId="34" xfId="0" applyFont="1" applyBorder="1" applyAlignment="1">
      <alignment horizontal="right" vertical="center" wrapText="1"/>
    </xf>
    <xf numFmtId="0" fontId="38" fillId="0" borderId="4" xfId="0" applyFont="1" applyBorder="1" applyAlignment="1">
      <alignment horizontal="right" vertical="center" wrapText="1"/>
    </xf>
    <xf numFmtId="0" fontId="38" fillId="0" borderId="35" xfId="0" applyFont="1" applyBorder="1" applyAlignment="1">
      <alignment horizontal="right" vertical="center" wrapText="1"/>
    </xf>
    <xf numFmtId="0" fontId="38" fillId="0" borderId="36" xfId="0" applyFont="1" applyBorder="1" applyAlignment="1">
      <alignment horizontal="right" vertical="center" wrapText="1"/>
    </xf>
    <xf numFmtId="164" fontId="39" fillId="4" borderId="11" xfId="6" applyNumberFormat="1" applyFont="1" applyFill="1" applyBorder="1" applyAlignment="1">
      <alignment horizontal="center" vertical="center" wrapText="1"/>
    </xf>
    <xf numFmtId="164" fontId="39" fillId="4" borderId="13" xfId="6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0" fillId="6" borderId="43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wrapText="1"/>
    </xf>
    <xf numFmtId="41" fontId="32" fillId="10" borderId="43" xfId="1" applyNumberFormat="1" applyFont="1" applyFill="1" applyBorder="1" applyAlignment="1" applyProtection="1">
      <alignment horizontal="center" vertical="center" shrinkToFit="1"/>
    </xf>
    <xf numFmtId="41" fontId="32" fillId="10" borderId="46" xfId="1" applyNumberFormat="1" applyFont="1" applyFill="1" applyBorder="1" applyAlignment="1" applyProtection="1">
      <alignment horizontal="center" vertical="center" shrinkToFit="1"/>
    </xf>
    <xf numFmtId="41" fontId="32" fillId="10" borderId="47" xfId="1" applyNumberFormat="1" applyFont="1" applyFill="1" applyBorder="1" applyAlignment="1" applyProtection="1">
      <alignment horizontal="center" vertical="center" shrinkToFit="1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25" fillId="0" borderId="0" xfId="6" applyFont="1" applyAlignment="1">
      <alignment horizontal="left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3" fontId="13" fillId="8" borderId="0" xfId="8" applyNumberFormat="1" applyFont="1" applyFill="1" applyAlignment="1">
      <alignment horizontal="center"/>
    </xf>
    <xf numFmtId="0" fontId="30" fillId="8" borderId="0" xfId="0" applyFont="1" applyFill="1" applyAlignment="1">
      <alignment horizontal="center" wrapText="1"/>
    </xf>
    <xf numFmtId="0" fontId="33" fillId="8" borderId="0" xfId="9" applyFont="1" applyFill="1" applyAlignment="1">
      <alignment horizontal="center" vertical="center"/>
    </xf>
    <xf numFmtId="0" fontId="35" fillId="8" borderId="0" xfId="0" applyFont="1" applyFill="1" applyAlignment="1">
      <alignment horizontal="center" wrapText="1"/>
    </xf>
  </cellXfs>
  <cellStyles count="12">
    <cellStyle name="Currency" xfId="1" builtinId="4"/>
    <cellStyle name="Currency 2" xfId="5" xr:uid="{00000000-0005-0000-0000-000001000000}"/>
    <cellStyle name="Currency 2 2" xfId="11" xr:uid="{00000000-0005-0000-0000-000002000000}"/>
    <cellStyle name="Normal" xfId="0" builtinId="0"/>
    <cellStyle name="Normal 2" xfId="10" xr:uid="{00000000-0005-0000-0000-000004000000}"/>
    <cellStyle name="Normal 2 2" xfId="9" xr:uid="{00000000-0005-0000-0000-000005000000}"/>
    <cellStyle name="Normal 2 3" xfId="8" xr:uid="{00000000-0005-0000-0000-000006000000}"/>
    <cellStyle name="Normal 2 4" xfId="3" xr:uid="{00000000-0005-0000-0000-000007000000}"/>
    <cellStyle name="Normal_Filtered" xfId="7" xr:uid="{00000000-0005-0000-0000-000008000000}"/>
    <cellStyle name="Normal_Sheet1" xfId="6" xr:uid="{00000000-0005-0000-0000-000009000000}"/>
    <cellStyle name="Percent" xfId="2" builtinId="5"/>
    <cellStyle name="Percent 2 2" xfId="4" xr:uid="{00000000-0005-0000-0000-00000B000000}"/>
  </cellStyles>
  <dxfs count="0"/>
  <tableStyles count="0" defaultTableStyle="TableStyleMedium2" defaultPivotStyle="PivotStyleLight16"/>
  <colors>
    <mruColors>
      <color rgb="FFBAFFEF"/>
      <color rgb="FF8EFAFF"/>
      <color rgb="FF1EFFFB"/>
      <color rgb="FFFFD95F"/>
      <color rgb="FFFA9E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\H\Data\1999%20Season\Analysis\Disney%20Documents\Tracking\Account%20Tracking%20Sheets%20Brutally%20Norm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FC\Applications\Period%201\3A-005%20Sucession%20S3\3A-005%20Sucession%20S3%20Credit%20Calculations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\C\Users\Nick%20Abdo\Documents\Applications\BB%20Projects\BB-015%20Force\BB-015%20Force%20Credits%20Calculatio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EAG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ication Info"/>
      <sheetName val="Review Form"/>
      <sheetName val="Expenditures"/>
      <sheetName val="Credits Worksheet"/>
      <sheetName val="App Adjustment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 Review Form"/>
      <sheetName val="Credits Worksheet"/>
      <sheetName val="Calculator"/>
      <sheetName val="App Adjustment"/>
    </sheetNames>
    <sheetDataSet>
      <sheetData sheetId="0">
        <row r="19">
          <cell r="J19">
            <v>750000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I95"/>
  <sheetViews>
    <sheetView tabSelected="1" topLeftCell="A12" zoomScale="95" zoomScaleNormal="95" zoomScalePageLayoutView="125" workbookViewId="0">
      <selection activeCell="K7" sqref="K7"/>
    </sheetView>
  </sheetViews>
  <sheetFormatPr defaultColWidth="8.85546875" defaultRowHeight="15"/>
  <cols>
    <col min="1" max="1" width="2.28515625" style="1" customWidth="1"/>
    <col min="2" max="2" width="17" style="1" customWidth="1"/>
    <col min="3" max="3" width="29.28515625" style="1" customWidth="1"/>
    <col min="4" max="4" width="25" style="1" customWidth="1"/>
    <col min="5" max="5" width="21.28515625" style="1" customWidth="1"/>
    <col min="6" max="6" width="26.85546875" style="1" customWidth="1"/>
    <col min="7" max="15" width="8.85546875" style="1" customWidth="1"/>
    <col min="16" max="16" width="11.7109375" style="1" customWidth="1"/>
    <col min="17" max="20" width="8.85546875" style="1" customWidth="1"/>
    <col min="21" max="22" width="22.7109375" style="1" customWidth="1"/>
    <col min="23" max="23" width="34.28515625" customWidth="1"/>
    <col min="24" max="24" width="15.85546875" customWidth="1"/>
    <col min="26" max="26" width="10.85546875" customWidth="1"/>
    <col min="28" max="28" width="10.7109375" customWidth="1"/>
    <col min="36" max="16384" width="8.85546875" style="1"/>
  </cols>
  <sheetData>
    <row r="1" spans="1:35" ht="14.1" customHeight="1" thickBot="1">
      <c r="B1" s="130"/>
      <c r="C1" s="130"/>
    </row>
    <row r="2" spans="1:35" ht="103.5" customHeight="1" thickBot="1">
      <c r="B2" s="137" t="s">
        <v>31</v>
      </c>
      <c r="C2" s="138"/>
      <c r="D2" s="139"/>
      <c r="E2"/>
      <c r="F2" s="135"/>
      <c r="G2" s="135"/>
      <c r="H2" s="135"/>
      <c r="I2" s="135"/>
      <c r="J2"/>
      <c r="K2"/>
      <c r="L2"/>
      <c r="M2"/>
      <c r="N2"/>
      <c r="O2"/>
      <c r="P2"/>
      <c r="Q2"/>
      <c r="R2"/>
      <c r="S2"/>
      <c r="T2"/>
      <c r="U2" s="2" t="s">
        <v>0</v>
      </c>
      <c r="V2" s="2"/>
      <c r="X2" s="2"/>
    </row>
    <row r="3" spans="1:35" ht="25.15" customHeight="1" thickBot="1">
      <c r="B3" s="131" t="s">
        <v>32</v>
      </c>
      <c r="C3" s="132"/>
      <c r="D3" s="13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2" t="s">
        <v>35</v>
      </c>
      <c r="V3" s="2"/>
      <c r="X3" s="102" t="s">
        <v>12</v>
      </c>
      <c r="Y3" s="103"/>
      <c r="Z3" s="103"/>
      <c r="AA3" s="103"/>
      <c r="AB3" s="103"/>
      <c r="AC3" s="103"/>
      <c r="AD3" s="103"/>
      <c r="AE3" s="104"/>
      <c r="AG3" s="98" t="s">
        <v>3</v>
      </c>
      <c r="AH3" s="99"/>
    </row>
    <row r="4" spans="1:35" ht="21.6" customHeight="1" thickBot="1">
      <c r="A4" s="3"/>
      <c r="B4" s="122" t="s">
        <v>7</v>
      </c>
      <c r="C4" s="123"/>
      <c r="D4" s="29" t="s">
        <v>8</v>
      </c>
      <c r="E4"/>
      <c r="F4" s="60"/>
      <c r="G4"/>
      <c r="H4"/>
      <c r="I4"/>
      <c r="J4"/>
      <c r="K4"/>
      <c r="L4"/>
      <c r="M4"/>
      <c r="N4"/>
      <c r="O4"/>
      <c r="P4"/>
      <c r="Q4"/>
      <c r="R4" t="s">
        <v>8</v>
      </c>
      <c r="S4"/>
      <c r="T4"/>
      <c r="U4" t="s">
        <v>8</v>
      </c>
      <c r="V4"/>
      <c r="X4" s="105" t="s">
        <v>36</v>
      </c>
      <c r="Y4" s="106"/>
      <c r="Z4" s="107" t="s">
        <v>33</v>
      </c>
      <c r="AA4" s="106"/>
      <c r="AB4" s="108" t="s">
        <v>34</v>
      </c>
      <c r="AC4" s="109"/>
      <c r="AD4" s="107" t="s">
        <v>37</v>
      </c>
      <c r="AE4" s="110"/>
      <c r="AG4" s="23" t="s">
        <v>5</v>
      </c>
      <c r="AH4" s="71" t="s">
        <v>4</v>
      </c>
    </row>
    <row r="5" spans="1:35" ht="20.100000000000001" customHeight="1">
      <c r="A5" s="3"/>
      <c r="B5" s="122" t="s">
        <v>25</v>
      </c>
      <c r="C5" s="123"/>
      <c r="D5" s="39"/>
      <c r="E5"/>
      <c r="G5"/>
      <c r="H5"/>
      <c r="I5"/>
      <c r="J5"/>
      <c r="K5"/>
      <c r="L5"/>
      <c r="M5"/>
      <c r="N5"/>
      <c r="O5"/>
      <c r="P5"/>
      <c r="Q5"/>
      <c r="R5" t="s">
        <v>9</v>
      </c>
      <c r="S5"/>
      <c r="T5"/>
      <c r="U5" t="s">
        <v>9</v>
      </c>
      <c r="V5"/>
      <c r="X5" s="45" t="s">
        <v>13</v>
      </c>
      <c r="Y5" s="46" t="s">
        <v>14</v>
      </c>
      <c r="Z5" s="22" t="s">
        <v>13</v>
      </c>
      <c r="AA5" s="20" t="s">
        <v>14</v>
      </c>
      <c r="AB5" s="43" t="s">
        <v>13</v>
      </c>
      <c r="AC5" s="42" t="s">
        <v>14</v>
      </c>
      <c r="AD5" s="44" t="s">
        <v>13</v>
      </c>
      <c r="AE5" s="42" t="s">
        <v>14</v>
      </c>
      <c r="AG5" s="65">
        <v>0</v>
      </c>
      <c r="AH5" s="68">
        <v>0</v>
      </c>
    </row>
    <row r="6" spans="1:35" ht="19.149999999999999" customHeight="1" thickBot="1">
      <c r="B6" s="111" t="s">
        <v>26</v>
      </c>
      <c r="C6" s="112"/>
      <c r="D6" s="39"/>
      <c r="E6"/>
      <c r="F6" s="60"/>
      <c r="G6"/>
      <c r="H6"/>
      <c r="I6"/>
      <c r="J6"/>
      <c r="K6"/>
      <c r="L6"/>
      <c r="M6"/>
      <c r="N6"/>
      <c r="O6"/>
      <c r="P6"/>
      <c r="Q6"/>
      <c r="R6" s="17" t="s">
        <v>10</v>
      </c>
      <c r="S6"/>
      <c r="T6"/>
      <c r="U6" s="17" t="s">
        <v>10</v>
      </c>
      <c r="V6" s="17"/>
      <c r="X6" s="53">
        <v>0</v>
      </c>
      <c r="Y6" s="54">
        <v>0</v>
      </c>
      <c r="Z6" s="47">
        <v>0</v>
      </c>
      <c r="AA6" s="48">
        <v>0</v>
      </c>
      <c r="AB6" s="49">
        <v>0</v>
      </c>
      <c r="AC6" s="50">
        <v>0</v>
      </c>
      <c r="AD6" s="51">
        <v>0</v>
      </c>
      <c r="AE6" s="52">
        <v>0</v>
      </c>
      <c r="AG6" s="65">
        <v>0.1</v>
      </c>
      <c r="AH6" s="68">
        <v>1</v>
      </c>
    </row>
    <row r="7" spans="1:35" ht="34.15" customHeight="1">
      <c r="B7" s="122" t="s">
        <v>16</v>
      </c>
      <c r="C7" s="123"/>
      <c r="D7" s="95">
        <f>D5+(0.35*D6)</f>
        <v>0</v>
      </c>
      <c r="E7" s="97" t="s">
        <v>40</v>
      </c>
      <c r="G7"/>
      <c r="H7"/>
      <c r="I7"/>
      <c r="J7"/>
      <c r="K7"/>
      <c r="L7"/>
      <c r="M7"/>
      <c r="N7"/>
      <c r="O7"/>
      <c r="P7"/>
      <c r="Q7"/>
      <c r="R7" t="s">
        <v>1</v>
      </c>
      <c r="S7"/>
      <c r="T7"/>
      <c r="U7" t="s">
        <v>30</v>
      </c>
      <c r="X7" s="53">
        <v>100000</v>
      </c>
      <c r="Y7" s="54">
        <v>1</v>
      </c>
      <c r="Z7" s="55">
        <v>2000000</v>
      </c>
      <c r="AA7" s="56">
        <v>1</v>
      </c>
      <c r="AB7" s="57">
        <v>100000</v>
      </c>
      <c r="AC7" s="50">
        <v>1</v>
      </c>
      <c r="AD7" s="58">
        <v>0</v>
      </c>
      <c r="AE7" s="59">
        <v>0</v>
      </c>
      <c r="AG7" s="65">
        <v>0.2</v>
      </c>
      <c r="AH7" s="68">
        <v>2</v>
      </c>
    </row>
    <row r="8" spans="1:35" ht="34.15" customHeight="1" thickBot="1">
      <c r="B8" s="122" t="s">
        <v>24</v>
      </c>
      <c r="C8" s="123"/>
      <c r="D8" s="95">
        <f>IF($D$4="Non-Indie Feature",MIN(0.35*SUM(D5:D6),42000000,E8),
IF($D$4="Indie $10M &amp; Under",MIN(0.35*SUM(D5:D6),3500000,E8),
IF($D$4="Indie Over $10M",MIN(0.35*SUM(D5:D6),7000000,E8),IF($D$4="Select",MIN(0.35*SUM(D5:D6),0),
IF($D$4="Recurring Television",MIN(0.35*SUM(D5:D6),42000000,E8),
IF($D$4="New Television",MIN(0.35*SUM(D5:D6),42000000,E8),
IF($D$4="Pilot",MIN(0.35*SUM(D5:D6),42000000,E8),
IF($D$4="Limited Series",MIN(0.35*SUM(D5:D6),42000000,E8),
IF($D$4="Relocating TV",MIN(0.4*SUM(D5:D6),48000000,E8),ERROR)))))))))</f>
        <v>0</v>
      </c>
      <c r="E8" s="96"/>
      <c r="F8" s="60"/>
      <c r="G8"/>
      <c r="H8"/>
      <c r="I8"/>
      <c r="J8"/>
      <c r="K8"/>
      <c r="L8"/>
      <c r="M8"/>
      <c r="N8"/>
      <c r="O8"/>
      <c r="P8"/>
      <c r="Q8"/>
      <c r="R8" t="s">
        <v>11</v>
      </c>
      <c r="S8"/>
      <c r="T8"/>
      <c r="U8" t="s">
        <v>27</v>
      </c>
      <c r="X8" s="53">
        <v>350000</v>
      </c>
      <c r="Y8" s="54">
        <v>2</v>
      </c>
      <c r="Z8" s="55">
        <v>3000000</v>
      </c>
      <c r="AA8" s="56">
        <v>2</v>
      </c>
      <c r="AB8" s="57">
        <v>350000</v>
      </c>
      <c r="AC8" s="50">
        <v>2</v>
      </c>
      <c r="AD8" s="58">
        <v>0</v>
      </c>
      <c r="AE8" s="59">
        <v>0</v>
      </c>
      <c r="AG8" s="65">
        <v>0.3</v>
      </c>
      <c r="AH8" s="68">
        <v>3</v>
      </c>
    </row>
    <row r="9" spans="1:35" ht="19.149999999999999" customHeight="1">
      <c r="B9" s="128" t="s">
        <v>38</v>
      </c>
      <c r="C9" s="129"/>
      <c r="D9" s="30">
        <f>IFERROR(TRUNC(D7/D8,5),0)</f>
        <v>0</v>
      </c>
      <c r="E9"/>
      <c r="F9" s="61"/>
      <c r="G9" s="4"/>
      <c r="H9"/>
      <c r="I9"/>
      <c r="J9"/>
      <c r="K9"/>
      <c r="L9"/>
      <c r="M9"/>
      <c r="N9"/>
      <c r="O9"/>
      <c r="P9"/>
      <c r="Q9"/>
      <c r="R9"/>
      <c r="S9"/>
      <c r="T9"/>
      <c r="U9" t="s">
        <v>28</v>
      </c>
      <c r="X9" s="53">
        <v>500000</v>
      </c>
      <c r="Y9" s="54">
        <v>3</v>
      </c>
      <c r="Z9" s="55">
        <v>5000000</v>
      </c>
      <c r="AA9" s="56">
        <v>3</v>
      </c>
      <c r="AB9" s="57">
        <v>500000</v>
      </c>
      <c r="AC9" s="50">
        <v>3</v>
      </c>
      <c r="AD9" s="58">
        <v>0</v>
      </c>
      <c r="AE9" s="59">
        <v>0</v>
      </c>
      <c r="AF9" s="5"/>
      <c r="AG9" s="65">
        <v>0.4</v>
      </c>
      <c r="AH9" s="68">
        <v>4</v>
      </c>
    </row>
    <row r="10" spans="1:35" ht="16.350000000000001" customHeight="1">
      <c r="B10" s="126"/>
      <c r="C10" s="127"/>
      <c r="D10" s="34"/>
      <c r="E10"/>
      <c r="F10" s="136"/>
      <c r="G10" s="136"/>
      <c r="H10" s="25"/>
      <c r="I10"/>
      <c r="J10"/>
      <c r="K10"/>
      <c r="L10"/>
      <c r="M10"/>
      <c r="N10"/>
      <c r="O10"/>
      <c r="P10"/>
      <c r="Q10"/>
      <c r="R10"/>
      <c r="S10"/>
      <c r="T10"/>
      <c r="U10" t="s">
        <v>29</v>
      </c>
      <c r="X10" s="53">
        <v>1000000</v>
      </c>
      <c r="Y10" s="54">
        <v>4</v>
      </c>
      <c r="Z10" s="55">
        <v>7500000</v>
      </c>
      <c r="AA10" s="56">
        <v>4</v>
      </c>
      <c r="AB10" s="57">
        <v>1000000</v>
      </c>
      <c r="AC10" s="50">
        <v>4</v>
      </c>
      <c r="AD10" s="58">
        <v>0</v>
      </c>
      <c r="AE10" s="59">
        <v>0</v>
      </c>
      <c r="AF10" s="6"/>
      <c r="AG10" s="65">
        <v>0.5</v>
      </c>
      <c r="AH10" s="68">
        <v>5</v>
      </c>
    </row>
    <row r="11" spans="1:35" ht="16.350000000000001" customHeight="1">
      <c r="B11" s="122" t="s">
        <v>17</v>
      </c>
      <c r="C11" s="123"/>
      <c r="D11" s="62">
        <v>0</v>
      </c>
      <c r="E11"/>
      <c r="F11" s="28"/>
      <c r="G11" s="28"/>
      <c r="H11" s="25"/>
      <c r="I11"/>
      <c r="J11"/>
      <c r="K11"/>
      <c r="L11"/>
      <c r="M11"/>
      <c r="N11"/>
      <c r="O11"/>
      <c r="P11"/>
      <c r="Q11"/>
      <c r="R11"/>
      <c r="S11"/>
      <c r="T11"/>
      <c r="U11" t="s">
        <v>11</v>
      </c>
      <c r="X11" s="53">
        <v>2000000</v>
      </c>
      <c r="Y11" s="54">
        <v>5</v>
      </c>
      <c r="Z11" s="55">
        <v>10000000</v>
      </c>
      <c r="AA11" s="56">
        <v>5</v>
      </c>
      <c r="AB11" s="57">
        <v>2000000</v>
      </c>
      <c r="AC11" s="50">
        <v>5</v>
      </c>
      <c r="AD11" s="58">
        <v>0</v>
      </c>
      <c r="AE11" s="59">
        <v>0</v>
      </c>
      <c r="AF11" s="8"/>
      <c r="AG11" s="65">
        <v>0.6</v>
      </c>
      <c r="AH11" s="68">
        <v>6</v>
      </c>
    </row>
    <row r="12" spans="1:35" ht="16.350000000000001" customHeight="1">
      <c r="B12" s="122" t="s">
        <v>23</v>
      </c>
      <c r="C12" s="123"/>
      <c r="D12" s="62">
        <v>0</v>
      </c>
      <c r="E12" s="4"/>
      <c r="F12" s="136"/>
      <c r="G12" s="136"/>
      <c r="H12" s="25"/>
      <c r="I12"/>
      <c r="J12"/>
      <c r="K12"/>
      <c r="L12"/>
      <c r="M12"/>
      <c r="N12"/>
      <c r="O12"/>
      <c r="P12"/>
      <c r="Q12"/>
      <c r="R12"/>
      <c r="S12"/>
      <c r="T12"/>
      <c r="U12"/>
      <c r="X12" s="53">
        <v>3500000</v>
      </c>
      <c r="Y12" s="54">
        <v>6</v>
      </c>
      <c r="Z12" s="55">
        <v>15000000</v>
      </c>
      <c r="AA12" s="56">
        <v>6</v>
      </c>
      <c r="AB12" s="57">
        <v>3000000</v>
      </c>
      <c r="AC12" s="50">
        <v>6</v>
      </c>
      <c r="AD12" s="58">
        <v>0</v>
      </c>
      <c r="AE12" s="59">
        <v>0</v>
      </c>
      <c r="AG12" s="65">
        <v>0.7</v>
      </c>
      <c r="AH12" s="68">
        <v>7</v>
      </c>
    </row>
    <row r="13" spans="1:35" ht="16.350000000000001" customHeight="1">
      <c r="B13" s="111" t="s">
        <v>2</v>
      </c>
      <c r="C13" s="112"/>
      <c r="D13" s="39">
        <v>20</v>
      </c>
      <c r="E13" s="4"/>
      <c r="F13" s="113"/>
      <c r="G13" s="113"/>
      <c r="H13" s="26"/>
      <c r="I13"/>
      <c r="J13"/>
      <c r="K13"/>
      <c r="L13"/>
      <c r="M13"/>
      <c r="N13"/>
      <c r="O13"/>
      <c r="P13"/>
      <c r="Q13"/>
      <c r="R13"/>
      <c r="S13"/>
      <c r="T13"/>
      <c r="U13"/>
      <c r="X13" s="45">
        <v>5000000</v>
      </c>
      <c r="Y13" s="46">
        <v>7</v>
      </c>
      <c r="Z13" s="55">
        <v>20000000</v>
      </c>
      <c r="AA13" s="56">
        <v>7</v>
      </c>
      <c r="AB13" s="57">
        <v>4000000</v>
      </c>
      <c r="AC13" s="50">
        <v>7</v>
      </c>
      <c r="AD13" s="58">
        <v>0</v>
      </c>
      <c r="AE13" s="59">
        <v>0</v>
      </c>
      <c r="AF13" s="10"/>
      <c r="AG13" s="65">
        <v>0.8</v>
      </c>
      <c r="AH13" s="68">
        <v>8</v>
      </c>
      <c r="AI13" s="7"/>
    </row>
    <row r="14" spans="1:35" ht="16.350000000000001" customHeight="1">
      <c r="B14" s="111" t="s">
        <v>18</v>
      </c>
      <c r="C14" s="112"/>
      <c r="D14" s="39">
        <v>0</v>
      </c>
      <c r="E14" s="4"/>
      <c r="F14" s="113"/>
      <c r="G14" s="113"/>
      <c r="H14" s="26"/>
      <c r="I14"/>
      <c r="J14"/>
      <c r="K14"/>
      <c r="L14"/>
      <c r="M14"/>
      <c r="N14"/>
      <c r="O14"/>
      <c r="P14"/>
      <c r="Q14"/>
      <c r="R14" s="24">
        <v>0</v>
      </c>
      <c r="S14"/>
      <c r="T14"/>
      <c r="U14"/>
      <c r="AF14" s="10"/>
      <c r="AG14" s="66">
        <v>0.9</v>
      </c>
      <c r="AH14" s="69">
        <v>9</v>
      </c>
      <c r="AI14" s="9"/>
    </row>
    <row r="15" spans="1:35" ht="16.350000000000001" customHeight="1" thickBot="1">
      <c r="B15" s="120" t="s">
        <v>3</v>
      </c>
      <c r="C15" s="121"/>
      <c r="D15" s="31">
        <f>IFERROR(SUM(D14/D13),0)</f>
        <v>0</v>
      </c>
      <c r="E15" s="4"/>
      <c r="F15" s="134"/>
      <c r="G15" s="134"/>
      <c r="H15" s="27"/>
      <c r="I15"/>
      <c r="J15"/>
      <c r="K15"/>
      <c r="L15"/>
      <c r="M15"/>
      <c r="N15"/>
      <c r="O15"/>
      <c r="P15"/>
      <c r="Q15"/>
      <c r="R15"/>
      <c r="S15"/>
      <c r="T15"/>
      <c r="U15"/>
      <c r="AF15" s="10"/>
      <c r="AG15" s="67">
        <v>1</v>
      </c>
      <c r="AH15" s="70">
        <v>10</v>
      </c>
    </row>
    <row r="16" spans="1:35" ht="22.15" customHeight="1" thickBot="1">
      <c r="B16" s="40"/>
      <c r="C16" s="38"/>
      <c r="D16" s="41"/>
      <c r="E16" s="4"/>
      <c r="F16" s="4"/>
      <c r="G16" s="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X16" s="102" t="s">
        <v>15</v>
      </c>
      <c r="Y16" s="103"/>
      <c r="Z16" s="103"/>
      <c r="AA16" s="103"/>
      <c r="AB16" s="103"/>
      <c r="AC16" s="103"/>
      <c r="AD16" s="103"/>
      <c r="AE16" s="104"/>
      <c r="AF16" s="10"/>
      <c r="AI16" s="11"/>
    </row>
    <row r="17" spans="2:35" ht="16.350000000000001" customHeight="1">
      <c r="B17" s="124" t="s">
        <v>39</v>
      </c>
      <c r="C17" s="125"/>
      <c r="D17" s="32"/>
      <c r="E17" s="4"/>
      <c r="F17" s="4"/>
      <c r="G17" s="4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 s="19"/>
      <c r="X17" s="105" t="s">
        <v>36</v>
      </c>
      <c r="Y17" s="106"/>
      <c r="Z17" s="107" t="s">
        <v>33</v>
      </c>
      <c r="AA17" s="106"/>
      <c r="AB17" s="108" t="s">
        <v>34</v>
      </c>
      <c r="AC17" s="109"/>
      <c r="AD17" s="107" t="s">
        <v>37</v>
      </c>
      <c r="AE17" s="110"/>
      <c r="AI17" s="11"/>
    </row>
    <row r="18" spans="2:35" ht="16.350000000000001" customHeight="1">
      <c r="B18" s="100" t="s">
        <v>20</v>
      </c>
      <c r="C18" s="101"/>
      <c r="D18" s="32">
        <f>IF($D$4="Non-Indie Feature",VLOOKUP(D$11,$Z$6:$AA$13,2,1),
IF($D$4="Indie $10M &amp; Under",VLOOKUP(D$11,$AD$6:$AE$13,2,1),
IF($D$4="Indie Over $10M",VLOOKUP(D$11,$AB$6:$AC$13,2,1),
IF($D$4="Select",VLOOKUP(D$11,$AD$6:$AE$13,2,1),
IF($D$4="Recurring Television",VLOOKUP(D$11,$X$6:$Y$13,2,1),
IF($D$4="New Television",VLOOKUP(D$11,$X$6:$Y$13,2,1),
IF($D$4="Pilot",VLOOKUP(D$11,$X$6:$Y$13,2,1),
IF($D$4="Limited Series",VLOOKUP(D$11,$X$6:$Y$13,2,1),
IF($D$4="Relocating TV",VLOOKUP(D$11,X6:Y13,2,1),ERROR)))))))))</f>
        <v>0</v>
      </c>
      <c r="E18" s="4"/>
      <c r="F18" s="4"/>
      <c r="G18" s="4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 s="19"/>
      <c r="X18" s="45">
        <v>0</v>
      </c>
      <c r="Y18" s="46">
        <v>0</v>
      </c>
      <c r="Z18" s="47">
        <v>0</v>
      </c>
      <c r="AA18" s="48">
        <v>0</v>
      </c>
      <c r="AB18" s="49">
        <v>0</v>
      </c>
      <c r="AC18" s="50">
        <v>0</v>
      </c>
      <c r="AD18" s="51">
        <v>0</v>
      </c>
      <c r="AE18" s="52">
        <v>0</v>
      </c>
      <c r="AI18" s="11"/>
    </row>
    <row r="19" spans="2:35" ht="19.149999999999999" customHeight="1">
      <c r="B19" s="100" t="s">
        <v>21</v>
      </c>
      <c r="C19" s="101"/>
      <c r="D19" s="32">
        <f>IF($D$4="Non-Indie Feature",VLOOKUP(D$12,$Z$18:$AA$23,2,1),
IF($D$4="Select",VLOOKUP(D$12,$AD$18:$AE$23,2,1),
IF($D$4="Recurring Television",VLOOKUP(D$12,$X$18:$Y$23,2,1),
IF($D$4="New Television",VLOOKUP(D$12,$X$18:$Y$23,2,1),
IF($D$4="Pilot",VLOOKUP(D$12,$X$18:$Y$23,2,1),
IF($D$4="Limited Series",VLOOKUP(D$12,$X$18:$Y$23,2,1),
IF($D$4="Indie $10M &amp; Under",VLOOKUP(D$12,$AD$18:$AE$23,2,1),
IF($D$4="Indie Over $10M",VLOOKUP(D$12,$AB$18:$AC$23,2,1),
IF($D$4="Relocating TV",VLOOKUP(D$12,$X$18:$Y$23,2,1),ERROR)))))))))</f>
        <v>0</v>
      </c>
      <c r="E19" s="4"/>
      <c r="F19" s="4"/>
      <c r="G19" s="4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 s="18"/>
      <c r="X19" s="53">
        <v>50000</v>
      </c>
      <c r="Y19" s="54">
        <v>1</v>
      </c>
      <c r="Z19" s="55">
        <v>100000</v>
      </c>
      <c r="AA19" s="56">
        <v>1</v>
      </c>
      <c r="AB19" s="57">
        <v>30000</v>
      </c>
      <c r="AC19" s="50">
        <v>1</v>
      </c>
      <c r="AD19" s="58">
        <v>0</v>
      </c>
      <c r="AE19" s="59">
        <v>0</v>
      </c>
      <c r="AI19" s="11"/>
    </row>
    <row r="20" spans="2:35" ht="16.350000000000001" customHeight="1">
      <c r="B20" s="100" t="s">
        <v>22</v>
      </c>
      <c r="C20" s="101"/>
      <c r="D20" s="33">
        <f>VLOOKUP(D15,AG5:AH15,2,1)</f>
        <v>0</v>
      </c>
      <c r="E20" s="4"/>
      <c r="F20" s="4"/>
      <c r="G20" s="4"/>
      <c r="H20"/>
      <c r="I20"/>
      <c r="J20"/>
      <c r="K20"/>
      <c r="L20"/>
      <c r="M20"/>
      <c r="S20"/>
      <c r="X20" s="53">
        <v>150000</v>
      </c>
      <c r="Y20" s="54">
        <v>2</v>
      </c>
      <c r="Z20" s="55">
        <v>200000</v>
      </c>
      <c r="AA20" s="56">
        <v>2</v>
      </c>
      <c r="AB20" s="57">
        <v>60000</v>
      </c>
      <c r="AC20" s="50">
        <v>2</v>
      </c>
      <c r="AD20" s="58">
        <v>0</v>
      </c>
      <c r="AE20" s="59">
        <v>0</v>
      </c>
      <c r="AI20" s="12"/>
    </row>
    <row r="21" spans="2:35" ht="14.1" customHeight="1">
      <c r="B21" s="114" t="s">
        <v>19</v>
      </c>
      <c r="C21" s="115"/>
      <c r="D21" s="118">
        <f>TRUNC(D$9*(1+IF(SUM(D$18:D$20)&gt;25,25,SUM(D$18:D$20)*0.01)),5)</f>
        <v>0</v>
      </c>
      <c r="E21" s="4"/>
      <c r="F21" s="4"/>
      <c r="G21" s="4"/>
      <c r="H21"/>
      <c r="I21"/>
      <c r="J21"/>
      <c r="K21"/>
      <c r="L21"/>
      <c r="M21"/>
      <c r="S21"/>
      <c r="X21" s="53">
        <v>250000</v>
      </c>
      <c r="Y21" s="54">
        <v>3</v>
      </c>
      <c r="Z21" s="55">
        <v>400000</v>
      </c>
      <c r="AA21" s="56">
        <v>3</v>
      </c>
      <c r="AB21" s="57">
        <v>90000</v>
      </c>
      <c r="AC21" s="50">
        <v>3</v>
      </c>
      <c r="AD21" s="58">
        <v>0</v>
      </c>
      <c r="AE21" s="59">
        <v>0</v>
      </c>
      <c r="AF21" s="35"/>
      <c r="AG21" s="35"/>
      <c r="AH21" s="36"/>
      <c r="AI21" s="12"/>
    </row>
    <row r="22" spans="2:35" ht="14.1" customHeight="1" thickBot="1">
      <c r="B22" s="116"/>
      <c r="C22" s="117"/>
      <c r="D22" s="119"/>
      <c r="E22" s="4"/>
      <c r="F22" s="4"/>
      <c r="G22" s="4"/>
      <c r="H22"/>
      <c r="I22"/>
      <c r="J22"/>
      <c r="K22"/>
      <c r="L22"/>
      <c r="M22"/>
      <c r="N22" s="13">
        <v>0</v>
      </c>
      <c r="O22" s="14" t="e">
        <f>(C23-B23)/ABS(B23)</f>
        <v>#DIV/0!</v>
      </c>
      <c r="P22" s="15"/>
      <c r="Q22" s="15"/>
      <c r="R22"/>
      <c r="S22"/>
      <c r="X22" s="53">
        <v>600000</v>
      </c>
      <c r="Y22" s="54">
        <v>4</v>
      </c>
      <c r="Z22" s="55">
        <v>600000</v>
      </c>
      <c r="AA22" s="56">
        <v>4</v>
      </c>
      <c r="AB22" s="57">
        <v>120000</v>
      </c>
      <c r="AC22" s="50">
        <v>4</v>
      </c>
      <c r="AD22" s="58">
        <v>0</v>
      </c>
      <c r="AE22" s="59">
        <v>0</v>
      </c>
      <c r="AI22" s="12"/>
    </row>
    <row r="23" spans="2:35" ht="14.1" customHeight="1">
      <c r="B23" s="63"/>
      <c r="C23" s="63"/>
      <c r="D23" s="64"/>
      <c r="E23"/>
      <c r="F23"/>
      <c r="G23" s="14" t="e">
        <f>($C$23-$B$23)/ABS($B$23)</f>
        <v>#DIV/0!</v>
      </c>
      <c r="I23"/>
      <c r="J23"/>
      <c r="K23"/>
      <c r="L23"/>
      <c r="M23"/>
      <c r="N23"/>
      <c r="O23"/>
      <c r="P23"/>
      <c r="Q23"/>
      <c r="R23"/>
      <c r="S23"/>
      <c r="X23" s="53">
        <v>800000</v>
      </c>
      <c r="Y23" s="54">
        <v>5</v>
      </c>
      <c r="Z23" s="55">
        <v>800000</v>
      </c>
      <c r="AA23" s="56">
        <v>5</v>
      </c>
      <c r="AB23" s="57">
        <v>150000</v>
      </c>
      <c r="AC23" s="50">
        <v>5</v>
      </c>
      <c r="AD23" s="58">
        <v>0</v>
      </c>
      <c r="AE23" s="59">
        <v>0</v>
      </c>
      <c r="AH23" s="12"/>
      <c r="AI23" s="12"/>
    </row>
    <row r="24" spans="2:35" s="35" customFormat="1" ht="14.1" customHeight="1">
      <c r="B24"/>
      <c r="C24"/>
      <c r="D24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AI24" s="37"/>
    </row>
    <row r="25" spans="2:35" ht="14.1" customHeight="1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AI25" s="12"/>
    </row>
    <row r="26" spans="2:35" ht="14.1" customHeight="1" thickBot="1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AI26" s="16"/>
    </row>
    <row r="27" spans="2:3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X27" s="18"/>
      <c r="Y27" s="21"/>
      <c r="Z27" s="18"/>
      <c r="AA27" s="18"/>
      <c r="AB27" s="1"/>
      <c r="AC27" s="1"/>
      <c r="AD27" s="18"/>
      <c r="AE27" s="18"/>
      <c r="AF27" s="10"/>
      <c r="AG27" s="72"/>
      <c r="AH27" s="10"/>
      <c r="AI27" s="16"/>
    </row>
    <row r="28" spans="2:3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X28" s="140"/>
      <c r="Y28" s="140"/>
      <c r="Z28" s="140"/>
      <c r="AA28" s="140"/>
      <c r="AB28" s="140"/>
      <c r="AC28" s="140"/>
      <c r="AD28" s="140"/>
      <c r="AE28" s="140"/>
      <c r="AF28" s="73"/>
      <c r="AG28" s="74"/>
      <c r="AH28" s="75"/>
      <c r="AI28" s="1"/>
    </row>
    <row r="29" spans="2:35" ht="15.7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X29" s="141"/>
      <c r="Y29" s="141"/>
      <c r="Z29" s="141"/>
      <c r="AA29" s="141"/>
      <c r="AB29" s="141"/>
      <c r="AC29" s="141"/>
      <c r="AD29" s="141"/>
      <c r="AE29" s="141"/>
      <c r="AF29" s="76"/>
      <c r="AG29" s="76"/>
      <c r="AH29" s="76"/>
      <c r="AI29" s="1"/>
    </row>
    <row r="30" spans="2:3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X30" s="142"/>
      <c r="Y30" s="142"/>
      <c r="Z30" s="142"/>
      <c r="AA30" s="142"/>
      <c r="AB30" s="142"/>
      <c r="AC30" s="142"/>
      <c r="AD30" s="142"/>
      <c r="AE30" s="142"/>
      <c r="AF30" s="77"/>
      <c r="AG30" s="76"/>
      <c r="AH30" s="76"/>
      <c r="AI30" s="1"/>
    </row>
    <row r="31" spans="2:3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X31" s="78"/>
      <c r="Y31" s="79"/>
      <c r="Z31" s="78"/>
      <c r="AA31" s="79"/>
      <c r="AB31" s="78"/>
      <c r="AC31" s="79"/>
      <c r="AD31" s="78"/>
      <c r="AE31" s="79"/>
      <c r="AF31" s="80"/>
      <c r="AG31" s="76"/>
      <c r="AH31" s="76"/>
      <c r="AI31" s="1"/>
    </row>
    <row r="32" spans="2: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X32" s="81"/>
      <c r="Y32" s="82"/>
      <c r="Z32" s="81"/>
      <c r="AA32" s="82"/>
      <c r="AB32" s="83"/>
      <c r="AC32" s="82"/>
      <c r="AD32" s="84"/>
      <c r="AE32" s="82"/>
      <c r="AF32" s="75"/>
      <c r="AG32" s="76"/>
      <c r="AH32" s="76"/>
    </row>
    <row r="33" spans="2:34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X33" s="85"/>
      <c r="Y33" s="82"/>
      <c r="Z33" s="85"/>
      <c r="AA33" s="82"/>
      <c r="AB33" s="85"/>
      <c r="AC33" s="82"/>
      <c r="AD33" s="81"/>
      <c r="AE33" s="82"/>
      <c r="AF33" s="75"/>
      <c r="AG33" s="76"/>
      <c r="AH33" s="76"/>
    </row>
    <row r="34" spans="2:34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X34" s="85"/>
      <c r="Y34" s="82"/>
      <c r="Z34" s="85"/>
      <c r="AA34" s="82"/>
      <c r="AB34" s="85"/>
      <c r="AC34" s="82"/>
      <c r="AD34" s="81"/>
      <c r="AE34" s="82"/>
      <c r="AF34" s="75"/>
      <c r="AG34" s="76"/>
      <c r="AH34" s="76"/>
    </row>
    <row r="35" spans="2:34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X35" s="85"/>
      <c r="Y35" s="82"/>
      <c r="Z35" s="85"/>
      <c r="AA35" s="82"/>
      <c r="AB35" s="85"/>
      <c r="AC35" s="82"/>
      <c r="AD35" s="81"/>
      <c r="AE35" s="82"/>
      <c r="AF35" s="75"/>
      <c r="AG35" s="76"/>
      <c r="AH35" s="76"/>
    </row>
    <row r="36" spans="2:34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X36" s="85"/>
      <c r="Y36" s="82"/>
      <c r="Z36" s="85"/>
      <c r="AA36" s="82"/>
      <c r="AB36" s="85"/>
      <c r="AC36" s="82"/>
      <c r="AD36" s="81"/>
      <c r="AE36" s="82"/>
      <c r="AF36" s="75"/>
      <c r="AG36" s="76"/>
      <c r="AH36" s="76"/>
    </row>
    <row r="37" spans="2:34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X37" s="85"/>
      <c r="Y37" s="82"/>
      <c r="Z37" s="85"/>
      <c r="AA37" s="82"/>
      <c r="AB37" s="85"/>
      <c r="AC37" s="82"/>
      <c r="AD37" s="81"/>
      <c r="AE37" s="82"/>
      <c r="AF37" s="75"/>
      <c r="AG37" s="76"/>
      <c r="AH37" s="76"/>
    </row>
    <row r="38" spans="2:34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X38" s="85"/>
      <c r="Y38" s="82"/>
      <c r="Z38" s="85"/>
      <c r="AA38" s="82"/>
      <c r="AB38" s="85"/>
      <c r="AC38" s="82"/>
      <c r="AD38" s="81"/>
      <c r="AE38" s="82"/>
      <c r="AF38" s="75"/>
      <c r="AG38" s="76"/>
      <c r="AH38" s="76"/>
    </row>
    <row r="39" spans="2:34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X39" s="85"/>
      <c r="Y39" s="82"/>
      <c r="Z39" s="85"/>
      <c r="AA39" s="82"/>
      <c r="AB39" s="85"/>
      <c r="AC39" s="82"/>
      <c r="AD39" s="81"/>
      <c r="AE39" s="82"/>
      <c r="AF39" s="75"/>
      <c r="AG39" s="76"/>
      <c r="AH39" s="76"/>
    </row>
    <row r="40" spans="2:34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X40" s="85"/>
      <c r="Y40" s="82"/>
      <c r="Z40" s="85"/>
      <c r="AA40" s="82"/>
      <c r="AB40" s="85"/>
      <c r="AC40" s="82"/>
      <c r="AD40" s="81"/>
      <c r="AE40" s="82"/>
      <c r="AF40" s="75"/>
      <c r="AG40" s="76"/>
      <c r="AH40" s="76"/>
    </row>
    <row r="41" spans="2:34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X41" s="85"/>
      <c r="Y41" s="82"/>
      <c r="Z41" s="85"/>
      <c r="AA41" s="82"/>
      <c r="AB41" s="85"/>
      <c r="AC41" s="82"/>
      <c r="AD41" s="81"/>
      <c r="AE41" s="82"/>
      <c r="AF41" s="75"/>
      <c r="AG41" s="76"/>
      <c r="AH41" s="76"/>
    </row>
    <row r="42" spans="2:34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X42" s="85"/>
      <c r="Y42" s="82"/>
      <c r="Z42" s="85"/>
      <c r="AA42" s="82"/>
      <c r="AB42" s="85"/>
      <c r="AC42" s="82"/>
      <c r="AD42" s="81"/>
      <c r="AE42" s="82"/>
      <c r="AF42" s="75"/>
      <c r="AG42" s="76"/>
      <c r="AH42" s="76"/>
    </row>
    <row r="43" spans="2:34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X43" s="76"/>
      <c r="Y43" s="76"/>
      <c r="Z43" s="76"/>
      <c r="AA43" s="76"/>
      <c r="AB43" s="76"/>
      <c r="AC43" s="76"/>
      <c r="AD43" s="76"/>
      <c r="AE43" s="76"/>
      <c r="AF43" s="75"/>
      <c r="AG43" s="86"/>
      <c r="AH43" s="87"/>
    </row>
    <row r="44" spans="2:34" ht="15.7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X44" s="143"/>
      <c r="Y44" s="143"/>
      <c r="Z44" s="143"/>
      <c r="AA44" s="143"/>
      <c r="AB44" s="143"/>
      <c r="AC44" s="143"/>
      <c r="AD44" s="143"/>
      <c r="AE44" s="143"/>
      <c r="AF44" s="73"/>
      <c r="AG44" s="73"/>
      <c r="AH44" s="73"/>
    </row>
    <row r="45" spans="2:34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X45" s="142"/>
      <c r="Y45" s="142"/>
      <c r="Z45" s="142"/>
      <c r="AA45" s="142"/>
      <c r="AB45" s="142"/>
      <c r="AC45" s="142"/>
      <c r="AD45" s="142"/>
      <c r="AE45" s="142"/>
      <c r="AF45" s="76"/>
      <c r="AG45" s="142"/>
      <c r="AH45" s="142"/>
    </row>
    <row r="46" spans="2:34" ht="15.7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X46" s="79"/>
      <c r="Y46" s="79"/>
      <c r="Z46" s="88"/>
      <c r="AA46" s="79"/>
      <c r="AB46" s="88"/>
      <c r="AC46" s="79"/>
      <c r="AD46" s="78"/>
      <c r="AE46" s="79"/>
      <c r="AF46" s="76"/>
      <c r="AG46" s="89"/>
      <c r="AH46" s="90"/>
    </row>
    <row r="47" spans="2:34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X47" s="91"/>
      <c r="Y47" s="79"/>
      <c r="Z47" s="91"/>
      <c r="AA47" s="79"/>
      <c r="AB47" s="83"/>
      <c r="AC47" s="79"/>
      <c r="AD47" s="92"/>
      <c r="AE47" s="79"/>
      <c r="AF47" s="76"/>
      <c r="AG47" s="93"/>
      <c r="AH47" s="94"/>
    </row>
    <row r="48" spans="2:34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X48" s="91"/>
      <c r="Y48" s="79"/>
      <c r="Z48" s="91"/>
      <c r="AA48" s="79"/>
      <c r="AB48" s="83"/>
      <c r="AC48" s="79"/>
      <c r="AD48" s="92"/>
      <c r="AE48" s="79"/>
      <c r="AF48" s="76"/>
      <c r="AG48" s="93"/>
      <c r="AH48" s="94"/>
    </row>
    <row r="49" spans="2:34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X49" s="91"/>
      <c r="Y49" s="79"/>
      <c r="Z49" s="91"/>
      <c r="AA49" s="79"/>
      <c r="AB49" s="83"/>
      <c r="AC49" s="79"/>
      <c r="AD49" s="92"/>
      <c r="AE49" s="79"/>
      <c r="AF49" s="76"/>
      <c r="AG49" s="93"/>
      <c r="AH49" s="94"/>
    </row>
    <row r="50" spans="2:34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X50" s="91"/>
      <c r="Y50" s="79"/>
      <c r="Z50" s="91"/>
      <c r="AA50" s="79"/>
      <c r="AB50" s="83"/>
      <c r="AC50" s="79"/>
      <c r="AD50" s="92"/>
      <c r="AE50" s="79"/>
      <c r="AF50" s="76"/>
      <c r="AG50" s="93"/>
      <c r="AH50" s="94"/>
    </row>
    <row r="51" spans="2:34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X51" s="91"/>
      <c r="Y51" s="79"/>
      <c r="Z51" s="91"/>
      <c r="AA51" s="79"/>
      <c r="AB51" s="83"/>
      <c r="AC51" s="79"/>
      <c r="AD51" s="92"/>
      <c r="AE51" s="79"/>
      <c r="AF51" s="76"/>
      <c r="AG51" s="93"/>
      <c r="AH51" s="94"/>
    </row>
    <row r="52" spans="2:34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X52" s="91"/>
      <c r="Y52" s="79"/>
      <c r="Z52" s="91"/>
      <c r="AA52" s="79"/>
      <c r="AB52" s="83"/>
      <c r="AC52" s="79"/>
      <c r="AD52" s="92"/>
      <c r="AE52" s="79"/>
      <c r="AF52" s="76"/>
      <c r="AG52" s="93"/>
      <c r="AH52" s="94"/>
    </row>
    <row r="53" spans="2:34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X53" s="91"/>
      <c r="Y53" s="79"/>
      <c r="Z53" s="91"/>
      <c r="AA53" s="79"/>
      <c r="AB53" s="83"/>
      <c r="AC53" s="79"/>
      <c r="AD53" s="92"/>
      <c r="AE53" s="79"/>
      <c r="AF53" s="76"/>
      <c r="AG53" s="93"/>
      <c r="AH53" s="94"/>
    </row>
    <row r="54" spans="2:34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X54" s="91"/>
      <c r="Y54" s="79"/>
      <c r="Z54" s="91"/>
      <c r="AA54" s="79"/>
      <c r="AB54" s="83"/>
      <c r="AC54" s="79"/>
      <c r="AD54" s="92"/>
      <c r="AE54" s="79"/>
      <c r="AF54" s="76"/>
      <c r="AG54" s="93"/>
      <c r="AH54" s="94"/>
    </row>
    <row r="55" spans="2:34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X55" s="91"/>
      <c r="Y55" s="79"/>
      <c r="Z55" s="91"/>
      <c r="AA55" s="79"/>
      <c r="AB55" s="83"/>
      <c r="AC55" s="79"/>
      <c r="AD55" s="92"/>
      <c r="AE55" s="79"/>
      <c r="AF55" s="76"/>
      <c r="AG55" s="93"/>
      <c r="AH55" s="94"/>
    </row>
    <row r="56" spans="2:34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X56" s="91"/>
      <c r="Y56" s="79"/>
      <c r="Z56" s="91"/>
      <c r="AA56" s="79"/>
      <c r="AB56" s="83"/>
      <c r="AC56" s="79"/>
      <c r="AD56" s="92"/>
      <c r="AE56" s="79"/>
      <c r="AF56" s="76"/>
      <c r="AG56" s="93"/>
      <c r="AH56" s="94"/>
    </row>
    <row r="57" spans="2:34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X57" s="91"/>
      <c r="Y57" s="79"/>
      <c r="Z57" s="91"/>
      <c r="AA57" s="79"/>
      <c r="AB57" s="83"/>
      <c r="AC57" s="79"/>
      <c r="AD57" s="92"/>
      <c r="AE57" s="79"/>
      <c r="AF57" s="76"/>
      <c r="AG57" s="93"/>
      <c r="AH57" s="94"/>
    </row>
    <row r="58" spans="2:34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</row>
    <row r="59" spans="2:34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</row>
    <row r="60" spans="2:34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</row>
    <row r="61" spans="2:34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</row>
    <row r="62" spans="2:34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</row>
    <row r="63" spans="2:34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</row>
    <row r="64" spans="2:34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</row>
    <row r="65" spans="2:2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2:2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2:2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2:2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2:22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2:2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2:22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2:2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2:2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2:2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2:2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2:2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2:22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2:2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2:22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2:2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>
      <c r="A93" s="1" t="s">
        <v>6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>
      <c r="E95"/>
    </row>
  </sheetData>
  <sheetProtection selectLockedCells="1"/>
  <mergeCells count="50">
    <mergeCell ref="AG45:AH45"/>
    <mergeCell ref="X44:AE44"/>
    <mergeCell ref="X45:Y45"/>
    <mergeCell ref="Z45:AA45"/>
    <mergeCell ref="AB45:AC45"/>
    <mergeCell ref="AD45:AE45"/>
    <mergeCell ref="X28:AE28"/>
    <mergeCell ref="X29:AE29"/>
    <mergeCell ref="X30:Y30"/>
    <mergeCell ref="Z30:AA30"/>
    <mergeCell ref="AB30:AC30"/>
    <mergeCell ref="AD30:AE30"/>
    <mergeCell ref="F15:G15"/>
    <mergeCell ref="F2:I2"/>
    <mergeCell ref="F10:G10"/>
    <mergeCell ref="B6:C6"/>
    <mergeCell ref="B13:C13"/>
    <mergeCell ref="F12:G12"/>
    <mergeCell ref="F13:G13"/>
    <mergeCell ref="B2:D2"/>
    <mergeCell ref="B1:C1"/>
    <mergeCell ref="B4:C4"/>
    <mergeCell ref="B5:C5"/>
    <mergeCell ref="B8:C8"/>
    <mergeCell ref="B3:D3"/>
    <mergeCell ref="B21:C22"/>
    <mergeCell ref="D21:D22"/>
    <mergeCell ref="B15:C15"/>
    <mergeCell ref="B7:C7"/>
    <mergeCell ref="B11:C11"/>
    <mergeCell ref="B12:C12"/>
    <mergeCell ref="B17:C17"/>
    <mergeCell ref="B10:C10"/>
    <mergeCell ref="B9:C9"/>
    <mergeCell ref="AG3:AH3"/>
    <mergeCell ref="B18:C18"/>
    <mergeCell ref="B19:C19"/>
    <mergeCell ref="B20:C20"/>
    <mergeCell ref="X3:AE3"/>
    <mergeCell ref="X16:AE16"/>
    <mergeCell ref="X17:Y17"/>
    <mergeCell ref="Z17:AA17"/>
    <mergeCell ref="AB17:AC17"/>
    <mergeCell ref="AD17:AE17"/>
    <mergeCell ref="X4:Y4"/>
    <mergeCell ref="Z4:AA4"/>
    <mergeCell ref="AB4:AC4"/>
    <mergeCell ref="AD4:AE4"/>
    <mergeCell ref="B14:C14"/>
    <mergeCell ref="F14:G14"/>
  </mergeCells>
  <dataValidations count="1">
    <dataValidation type="list" showInputMessage="1" showErrorMessage="1" errorTitle="Invalid" error="You must choose from the four choices listed in the drop down menu." sqref="D4" xr:uid="{00000000-0002-0000-0000-000000000000}">
      <formula1>$U$3:$U$11</formula1>
    </dataValidation>
  </dataValidations>
  <printOptions horizontalCentered="1"/>
  <pageMargins left="0.7" right="0.7" top="0.75" bottom="0.75" header="0.3" footer="0.3"/>
  <pageSetup orientation="portrait" verticalDpi="0" r:id="rId1"/>
  <headerFooter>
    <oddFooter>&amp;C&amp;"Arial,Regular"&amp;10EXHIBIT 2
See accompanying Independent Accountants' Report on Applying Agreed-Upon Procedures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3A21045597643AB591195233BC62A" ma:contentTypeVersion="17" ma:contentTypeDescription="Create a new document." ma:contentTypeScope="" ma:versionID="99e5917dbd58845d699760891533382c">
  <xsd:schema xmlns:xsd="http://www.w3.org/2001/XMLSchema" xmlns:xs="http://www.w3.org/2001/XMLSchema" xmlns:p="http://schemas.microsoft.com/office/2006/metadata/properties" xmlns:ns1="http://schemas.microsoft.com/sharepoint/v3" xmlns:ns2="61a27950-925b-4c7f-a7d7-c1ff8cc11866" xmlns:ns3="a29bfe77-b346-46c5-afcd-63229a358250" targetNamespace="http://schemas.microsoft.com/office/2006/metadata/properties" ma:root="true" ma:fieldsID="a269d57d5712f6931ec367f50d6d6c91" ns1:_="" ns2:_="" ns3:_="">
    <xsd:import namespace="http://schemas.microsoft.com/sharepoint/v3"/>
    <xsd:import namespace="61a27950-925b-4c7f-a7d7-c1ff8cc11866"/>
    <xsd:import namespace="a29bfe77-b346-46c5-afcd-63229a358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27950-925b-4c7f-a7d7-c1ff8cc11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02d8e11-89ef-4a5e-a9d5-82c2e5a717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bfe77-b346-46c5-afcd-63229a35825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6ad29f7-6d9b-4dce-b458-7327b4ad9ee1}" ma:internalName="TaxCatchAll" ma:showField="CatchAllData" ma:web="a29bfe77-b346-46c5-afcd-63229a358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9bfe77-b346-46c5-afcd-63229a358250" xsi:nil="true"/>
    <_ip_UnifiedCompliancePolicyUIAction xmlns="http://schemas.microsoft.com/sharepoint/v3" xsi:nil="true"/>
    <lcf76f155ced4ddcb4097134ff3c332f xmlns="61a27950-925b-4c7f-a7d7-c1ff8cc11866">
      <Terms xmlns="http://schemas.microsoft.com/office/infopath/2007/PartnerControls"/>
    </lcf76f155ced4ddcb4097134ff3c332f>
    <_ip_UnifiedCompliancePolicyProperties xmlns="http://schemas.microsoft.com/sharepoint/v3" xsi:nil="true"/>
    <SharedWithUsers xmlns="a29bfe77-b346-46c5-afcd-63229a358250">
      <UserInfo>
        <DisplayName>Hedvig Marx</DisplayName>
        <AccountId>239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F7287E6-92FA-4A5C-B840-EEF3831AB9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AECC8E-FEEF-4DF3-A793-C20DCD25F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1a27950-925b-4c7f-a7d7-c1ff8cc11866"/>
    <ds:schemaRef ds:uri="a29bfe77-b346-46c5-afcd-63229a358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A16D7-696A-43B8-8428-B61CB5CA0CC4}">
  <ds:schemaRefs>
    <ds:schemaRef ds:uri="http://schemas.microsoft.com/office/2006/metadata/properties"/>
    <ds:schemaRef ds:uri="http://schemas.microsoft.com/office/infopath/2007/PartnerControls"/>
    <ds:schemaRef ds:uri="a29bfe77-b346-46c5-afcd-63229a358250"/>
    <ds:schemaRef ds:uri="http://schemas.microsoft.com/sharepoint/v3"/>
    <ds:schemaRef ds:uri="61a27950-925b-4c7f-a7d7-c1ff8cc118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2</vt:lpstr>
      <vt:lpstr>'EXHIBIT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Schlesinger</dc:creator>
  <cp:lastModifiedBy>Heather Jennings</cp:lastModifiedBy>
  <cp:lastPrinted>2021-04-13T19:14:21Z</cp:lastPrinted>
  <dcterms:created xsi:type="dcterms:W3CDTF">2020-04-23T01:58:51Z</dcterms:created>
  <dcterms:modified xsi:type="dcterms:W3CDTF">2025-09-10T20:18:37Z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0x0101007273A21045597643AB591195233BC62A</vt:lpwstr>
  </property>
  <property fmtid="{D5CDD505-2E9C-101B-9397-08002B2CF9AE}" pid="3" name="MediaServiceImageTags">
    <vt:lpwstr/>
  </property>
</Properties>
</file>